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340" windowHeight="7380"/>
  </bookViews>
  <sheets>
    <sheet name="FIS 17-18 - al 20-12-2017" sheetId="10" r:id="rId1"/>
    <sheet name="FUNZ.STRUM." sheetId="8" r:id="rId2"/>
  </sheets>
  <calcPr calcId="125725" concurrentCalc="0"/>
</workbook>
</file>

<file path=xl/calcChain.xml><?xml version="1.0" encoding="utf-8"?>
<calcChain xmlns="http://schemas.openxmlformats.org/spreadsheetml/2006/main">
  <c r="E44" i="10"/>
  <c r="G44"/>
  <c r="E42"/>
  <c r="G42"/>
  <c r="E46"/>
  <c r="G46"/>
  <c r="E29"/>
  <c r="G29"/>
  <c r="D20" i="8"/>
  <c r="D18"/>
  <c r="D16"/>
  <c r="D14"/>
  <c r="D12"/>
  <c r="D10"/>
  <c r="D22"/>
  <c r="E45" i="10"/>
  <c r="G45"/>
  <c r="E43"/>
  <c r="G43"/>
  <c r="E22"/>
  <c r="G22"/>
  <c r="H19"/>
  <c r="E11"/>
  <c r="E12"/>
  <c r="E8"/>
  <c r="E9"/>
  <c r="E10"/>
  <c r="E13"/>
  <c r="E21"/>
  <c r="E23"/>
  <c r="E24"/>
  <c r="E25"/>
  <c r="E26"/>
  <c r="E27"/>
  <c r="E28"/>
  <c r="E30"/>
  <c r="E31"/>
  <c r="E32"/>
  <c r="E33"/>
  <c r="E34"/>
  <c r="E35"/>
  <c r="E36"/>
  <c r="E37"/>
  <c r="E38"/>
  <c r="E39"/>
  <c r="E41"/>
  <c r="E47"/>
  <c r="E48"/>
  <c r="E51"/>
  <c r="G21"/>
  <c r="G23"/>
  <c r="G24"/>
  <c r="G25"/>
  <c r="G26"/>
  <c r="G27"/>
  <c r="G28"/>
  <c r="G30"/>
  <c r="G31"/>
  <c r="G32"/>
  <c r="G33"/>
  <c r="G34"/>
  <c r="G35"/>
  <c r="G36"/>
  <c r="G37"/>
  <c r="G38"/>
  <c r="G39"/>
  <c r="G40"/>
  <c r="G41"/>
  <c r="G47"/>
  <c r="G48"/>
  <c r="H48"/>
  <c r="G16"/>
  <c r="G17"/>
  <c r="H17"/>
  <c r="G8"/>
  <c r="G9"/>
  <c r="G10"/>
  <c r="G11"/>
  <c r="G12"/>
  <c r="G13"/>
  <c r="H13"/>
  <c r="G49"/>
  <c r="I55"/>
  <c r="G25" i="8"/>
</calcChain>
</file>

<file path=xl/sharedStrings.xml><?xml version="1.0" encoding="utf-8"?>
<sst xmlns="http://schemas.openxmlformats.org/spreadsheetml/2006/main" count="77" uniqueCount="73">
  <si>
    <t>Totale ore</t>
  </si>
  <si>
    <t>ATTIVITA'</t>
  </si>
  <si>
    <t>AREA FUNZIONE STRUMENTALE</t>
  </si>
  <si>
    <t>Totale           Lordo Dip.te</t>
  </si>
  <si>
    <t>Nr.Unita'</t>
  </si>
  <si>
    <t>Ore pro capite</t>
  </si>
  <si>
    <t>Importo orario</t>
  </si>
  <si>
    <t>RESPONSABILE CORSO SERALE</t>
  </si>
  <si>
    <t>COORDINATORI CONSIGLI DI CLASSE</t>
  </si>
  <si>
    <t>RESPONSABILI DIPARTIMENTI DISCIPLINARI</t>
  </si>
  <si>
    <t>RESPONSABILI LABORATORI</t>
  </si>
  <si>
    <t>REFERENTE COMMISSIONE ELETTORALE</t>
  </si>
  <si>
    <t>MEMBRI COMMISIONE ELETTORALE</t>
  </si>
  <si>
    <t>UNITA' DOC.</t>
  </si>
  <si>
    <t>TOTALE LORDO DIPENDENTE</t>
  </si>
  <si>
    <t>IMPORTO UNITARIO LORDO DIP.</t>
  </si>
  <si>
    <t>TOTALE LORDO DIP.TE</t>
  </si>
  <si>
    <t>TUTOR DOCENTI NEO ASSUNTI</t>
  </si>
  <si>
    <t>CTRL</t>
  </si>
  <si>
    <t>ISTITUTO DI ISTRUZIONE SUPERIORE "CARLO e NELLO ROSSELLI - APRILIA (LT)</t>
  </si>
  <si>
    <t>REDAZIONE ORARIO SETTORE ECONOMICO</t>
  </si>
  <si>
    <t>COORDINAMENTO VISITE DI ISTRUZIONE</t>
  </si>
  <si>
    <t xml:space="preserve"> </t>
  </si>
  <si>
    <t>CORSI DI RECUPERO SVOLTI DURANTE L'ANNO (SPORTELLI)</t>
  </si>
  <si>
    <t>CORSI DI RECUPERO ESTIVI</t>
  </si>
  <si>
    <t>BUDGET MAX  F.I.S. LORDO DIPENDENTE</t>
  </si>
  <si>
    <t xml:space="preserve"> BUDGET MAX  LORDO DIPENDENTE</t>
  </si>
  <si>
    <t>SECONDO COLLABORATORE</t>
  </si>
  <si>
    <t>INTEGRAZIONE COORDINATORI 1^ (TUTTE)</t>
  </si>
  <si>
    <t>INTEGRAZIONE COORDINATORI 5^ (TUTTE)</t>
  </si>
  <si>
    <t>COMMISSIONI FS AREA 1</t>
  </si>
  <si>
    <t>COMMISSIONI FS AREA 5</t>
  </si>
  <si>
    <t>DOCENTE SUPPORTO SEDE ovest</t>
  </si>
  <si>
    <t>secondo RESPONSABILE SEDE IPIA</t>
  </si>
  <si>
    <t>CECCONI</t>
  </si>
  <si>
    <t>BATTAGLIA</t>
  </si>
  <si>
    <t>IL D.S.</t>
  </si>
  <si>
    <t>prof.ssa Viviana Bombonati</t>
  </si>
  <si>
    <t>CONTROLLO</t>
  </si>
  <si>
    <t>COORDINATORE DEL CPIA</t>
  </si>
  <si>
    <t>COMMISSIONI FS AREA 4</t>
  </si>
  <si>
    <t>COMMISSIONE VALUTAZIONE PROGETTI</t>
  </si>
  <si>
    <t>REDAZIONE ORARIO SETTORE TECNOLOGICO</t>
  </si>
  <si>
    <t>REFERENTE ALUNNI ADOTTATI</t>
  </si>
  <si>
    <t>PRIMO COLLABORATORE</t>
  </si>
  <si>
    <t>RESPONSABILE SEDE IPIA</t>
  </si>
  <si>
    <t>REDAZIONE ORARIO IPIA</t>
  </si>
  <si>
    <t>REFERENTE PROGRAMMI STUDIO ESTERO</t>
  </si>
  <si>
    <t>PROVE INVALSI CLASSI SECONDE (SOMM.NE/CORR.NE)</t>
  </si>
  <si>
    <t>REFERENTE PROGETTO SID</t>
  </si>
  <si>
    <t>Totale per Categoria</t>
  </si>
  <si>
    <t xml:space="preserve">PRESTAZIONI DA PROGETTI </t>
  </si>
  <si>
    <t>COORDINATORI CONSIGLI DI CLASSE CPIA</t>
  </si>
  <si>
    <t>TUTOR CPIA</t>
  </si>
  <si>
    <t>Aprilia, 20/12/2017</t>
  </si>
  <si>
    <t>F.I.S. DOCENTI A.S. 2017-2018 - PROGRAMMAZIONE ATTIVITA' DOCENTI RETRIBUIBILI                        CON FONDO D'ISTITUTO</t>
  </si>
  <si>
    <t>Aprilia,  20/12/2017</t>
  </si>
  <si>
    <t>FUNZIONI STRUMENTALI  AL P.O.F. - A.S. 2017/2018</t>
  </si>
  <si>
    <t>AREA 1 - GESTIONE P.T.O.F.</t>
  </si>
  <si>
    <t>PILLA C.</t>
  </si>
  <si>
    <t>AREA 2 - AGG.TO E SOSTEGNO AL LAVORO DEI DOCENTI</t>
  </si>
  <si>
    <t>AREA 3 - INCLUSIONE SOCIALE</t>
  </si>
  <si>
    <t>PEZZELLA</t>
  </si>
  <si>
    <t>AREA 4- PROMOZIONE E COORDINAMENTO DELLE ATTIVITA' CULTURALI E RELAZIONI CON ENTI ESTERNI</t>
  </si>
  <si>
    <t>PERSIA</t>
  </si>
  <si>
    <t>DI FINO</t>
  </si>
  <si>
    <t xml:space="preserve">AREA 5 - COORDINAMENTO DEGLI INTERVENTI PER L'ORIENTAMENTO </t>
  </si>
  <si>
    <t>AREA 6 - GESTIONE DEL PROCESSO DI DEMATERIALIZZAZIONE</t>
  </si>
  <si>
    <t>COMMISSIONI FS AREA 3</t>
  </si>
  <si>
    <t>REFERENTE BULLISMO E CYBERBULLISMO</t>
  </si>
  <si>
    <t>REFERENTE BULLISMO E DIFFERENZA DI GENERE</t>
  </si>
  <si>
    <t>TUTOR DOCENTI TFA SOSTEGNO</t>
  </si>
  <si>
    <t>TUTOR CPIA I PERIODO DIDATTICO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</si>
</sst>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4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/>
    <xf numFmtId="0" fontId="5" fillId="0" borderId="0" xfId="0" applyFont="1"/>
    <xf numFmtId="0" fontId="0" fillId="0" borderId="0" xfId="0" applyAlignment="1">
      <alignment wrapText="1"/>
    </xf>
    <xf numFmtId="0" fontId="0" fillId="0" borderId="1" xfId="0" applyBorder="1"/>
    <xf numFmtId="2" fontId="1" fillId="0" borderId="2" xfId="0" applyNumberFormat="1" applyFont="1" applyBorder="1"/>
    <xf numFmtId="0" fontId="4" fillId="0" borderId="3" xfId="0" applyFont="1" applyBorder="1"/>
    <xf numFmtId="164" fontId="4" fillId="0" borderId="3" xfId="0" applyNumberFormat="1" applyFont="1" applyBorder="1"/>
    <xf numFmtId="0" fontId="0" fillId="0" borderId="4" xfId="0" applyBorder="1"/>
    <xf numFmtId="0" fontId="6" fillId="0" borderId="5" xfId="0" applyFont="1" applyBorder="1"/>
    <xf numFmtId="0" fontId="1" fillId="0" borderId="6" xfId="0" applyFont="1" applyBorder="1" applyAlignment="1">
      <alignment horizontal="right" wrapText="1"/>
    </xf>
    <xf numFmtId="0" fontId="0" fillId="0" borderId="7" xfId="0" applyBorder="1"/>
    <xf numFmtId="0" fontId="0" fillId="0" borderId="9" xfId="0" applyBorder="1"/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0" fillId="0" borderId="6" xfId="0" applyBorder="1" applyAlignment="1">
      <alignment wrapText="1"/>
    </xf>
    <xf numFmtId="2" fontId="0" fillId="0" borderId="13" xfId="0" applyNumberFormat="1" applyBorder="1"/>
    <xf numFmtId="0" fontId="0" fillId="0" borderId="5" xfId="0" applyBorder="1" applyAlignment="1">
      <alignment wrapText="1"/>
    </xf>
    <xf numFmtId="0" fontId="0" fillId="0" borderId="10" xfId="0" applyBorder="1"/>
    <xf numFmtId="0" fontId="4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2" fontId="0" fillId="2" borderId="8" xfId="0" applyNumberFormat="1" applyFill="1" applyBorder="1"/>
    <xf numFmtId="2" fontId="0" fillId="2" borderId="19" xfId="0" applyNumberFormat="1" applyFill="1" applyBorder="1"/>
    <xf numFmtId="4" fontId="6" fillId="2" borderId="20" xfId="0" applyNumberFormat="1" applyFont="1" applyFill="1" applyBorder="1"/>
    <xf numFmtId="0" fontId="6" fillId="2" borderId="21" xfId="0" applyFont="1" applyFill="1" applyBorder="1" applyAlignment="1">
      <alignment wrapText="1"/>
    </xf>
    <xf numFmtId="0" fontId="7" fillId="2" borderId="22" xfId="0" applyFont="1" applyFill="1" applyBorder="1"/>
    <xf numFmtId="0" fontId="7" fillId="2" borderId="23" xfId="0" applyFont="1" applyFill="1" applyBorder="1"/>
    <xf numFmtId="0" fontId="4" fillId="0" borderId="0" xfId="0" applyFont="1"/>
    <xf numFmtId="4" fontId="0" fillId="0" borderId="0" xfId="0" applyNumberFormat="1"/>
    <xf numFmtId="0" fontId="6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1" fillId="0" borderId="14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vertical="center" wrapText="1"/>
    </xf>
    <xf numFmtId="164" fontId="4" fillId="0" borderId="27" xfId="0" applyNumberFormat="1" applyFont="1" applyBorder="1"/>
    <xf numFmtId="0" fontId="4" fillId="0" borderId="21" xfId="0" applyFont="1" applyFill="1" applyBorder="1" applyAlignment="1">
      <alignment horizontal="center"/>
    </xf>
    <xf numFmtId="0" fontId="4" fillId="0" borderId="22" xfId="0" applyFont="1" applyBorder="1"/>
    <xf numFmtId="164" fontId="4" fillId="0" borderId="22" xfId="0" applyNumberFormat="1" applyFont="1" applyBorder="1"/>
    <xf numFmtId="164" fontId="4" fillId="0" borderId="20" xfId="0" applyNumberFormat="1" applyFont="1" applyBorder="1"/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22" xfId="0" applyFont="1" applyFill="1" applyBorder="1"/>
    <xf numFmtId="0" fontId="4" fillId="0" borderId="28" xfId="0" applyFont="1" applyFill="1" applyBorder="1"/>
    <xf numFmtId="164" fontId="4" fillId="0" borderId="1" xfId="0" applyNumberFormat="1" applyFont="1" applyFill="1" applyBorder="1"/>
    <xf numFmtId="164" fontId="4" fillId="0" borderId="8" xfId="0" applyNumberFormat="1" applyFont="1" applyFill="1" applyBorder="1"/>
    <xf numFmtId="0" fontId="4" fillId="0" borderId="18" xfId="0" applyFont="1" applyFill="1" applyBorder="1"/>
    <xf numFmtId="164" fontId="4" fillId="0" borderId="18" xfId="0" applyNumberFormat="1" applyFont="1" applyFill="1" applyBorder="1"/>
    <xf numFmtId="0" fontId="4" fillId="0" borderId="26" xfId="0" applyFont="1" applyFill="1" applyBorder="1"/>
    <xf numFmtId="0" fontId="8" fillId="0" borderId="18" xfId="0" applyFont="1" applyBorder="1"/>
    <xf numFmtId="4" fontId="8" fillId="0" borderId="18" xfId="0" applyNumberFormat="1" applyFont="1" applyBorder="1"/>
    <xf numFmtId="0" fontId="8" fillId="0" borderId="15" xfId="0" applyFont="1" applyBorder="1"/>
    <xf numFmtId="0" fontId="8" fillId="0" borderId="4" xfId="0" applyFont="1" applyBorder="1"/>
    <xf numFmtId="0" fontId="6" fillId="0" borderId="0" xfId="0" applyFont="1" applyAlignment="1">
      <alignment horizontal="center" vertical="center" wrapText="1"/>
    </xf>
    <xf numFmtId="0" fontId="4" fillId="0" borderId="29" xfId="0" applyFont="1" applyFill="1" applyBorder="1" applyAlignment="1">
      <alignment horizontal="center"/>
    </xf>
    <xf numFmtId="164" fontId="5" fillId="0" borderId="14" xfId="0" applyNumberFormat="1" applyFont="1" applyBorder="1"/>
    <xf numFmtId="2" fontId="0" fillId="2" borderId="16" xfId="0" applyNumberFormat="1" applyFill="1" applyBorder="1"/>
    <xf numFmtId="2" fontId="0" fillId="0" borderId="13" xfId="0" applyNumberFormat="1" applyFill="1" applyBorder="1"/>
    <xf numFmtId="2" fontId="0" fillId="0" borderId="30" xfId="0" applyNumberFormat="1" applyFill="1" applyBorder="1"/>
    <xf numFmtId="0" fontId="11" fillId="0" borderId="18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14" xfId="0" applyFont="1" applyBorder="1" applyAlignment="1">
      <alignment horizontal="right"/>
    </xf>
    <xf numFmtId="0" fontId="1" fillId="0" borderId="14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22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4" fillId="0" borderId="3" xfId="0" applyFont="1" applyFill="1" applyBorder="1"/>
    <xf numFmtId="0" fontId="9" fillId="0" borderId="14" xfId="0" applyFont="1" applyFill="1" applyBorder="1" applyAlignment="1">
      <alignment horizontal="center" wrapText="1"/>
    </xf>
    <xf numFmtId="0" fontId="4" fillId="0" borderId="14" xfId="0" applyFont="1" applyFill="1" applyBorder="1"/>
    <xf numFmtId="0" fontId="10" fillId="0" borderId="0" xfId="0" applyFont="1"/>
    <xf numFmtId="2" fontId="0" fillId="0" borderId="0" xfId="0" applyNumberFormat="1"/>
    <xf numFmtId="0" fontId="0" fillId="4" borderId="0" xfId="0" applyFill="1"/>
    <xf numFmtId="0" fontId="4" fillId="0" borderId="0" xfId="0" applyFont="1" applyFill="1"/>
    <xf numFmtId="0" fontId="4" fillId="0" borderId="31" xfId="0" applyFont="1" applyFill="1" applyBorder="1"/>
    <xf numFmtId="164" fontId="4" fillId="0" borderId="14" xfId="0" applyNumberFormat="1" applyFont="1" applyFill="1" applyBorder="1"/>
    <xf numFmtId="164" fontId="4" fillId="0" borderId="25" xfId="0" applyNumberFormat="1" applyFont="1" applyFill="1" applyBorder="1"/>
    <xf numFmtId="0" fontId="10" fillId="0" borderId="15" xfId="0" applyFont="1" applyBorder="1" applyAlignment="1">
      <alignment wrapText="1"/>
    </xf>
    <xf numFmtId="164" fontId="0" fillId="0" borderId="0" xfId="0" applyNumberFormat="1"/>
    <xf numFmtId="4" fontId="1" fillId="3" borderId="16" xfId="0" applyNumberFormat="1" applyFont="1" applyFill="1" applyBorder="1"/>
    <xf numFmtId="0" fontId="1" fillId="0" borderId="41" xfId="0" applyFont="1" applyFill="1" applyBorder="1" applyAlignment="1">
      <alignment horizontal="center" wrapText="1"/>
    </xf>
    <xf numFmtId="0" fontId="1" fillId="4" borderId="0" xfId="0" applyFont="1" applyFill="1"/>
    <xf numFmtId="164" fontId="1" fillId="4" borderId="0" xfId="0" applyNumberFormat="1" applyFont="1" applyFill="1"/>
    <xf numFmtId="4" fontId="0" fillId="4" borderId="0" xfId="0" applyNumberFormat="1" applyFill="1"/>
    <xf numFmtId="0" fontId="4" fillId="5" borderId="3" xfId="0" applyFont="1" applyFill="1" applyBorder="1"/>
    <xf numFmtId="0" fontId="4" fillId="0" borderId="45" xfId="0" applyFont="1" applyFill="1" applyBorder="1"/>
    <xf numFmtId="0" fontId="4" fillId="0" borderId="46" xfId="0" applyFont="1" applyFill="1" applyBorder="1"/>
    <xf numFmtId="0" fontId="4" fillId="0" borderId="46" xfId="0" applyFont="1" applyBorder="1"/>
    <xf numFmtId="164" fontId="4" fillId="0" borderId="46" xfId="0" applyNumberFormat="1" applyFont="1" applyBorder="1"/>
    <xf numFmtId="164" fontId="4" fillId="0" borderId="47" xfId="0" applyNumberFormat="1" applyFont="1" applyBorder="1"/>
    <xf numFmtId="0" fontId="0" fillId="0" borderId="44" xfId="0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164" fontId="3" fillId="0" borderId="43" xfId="0" applyNumberFormat="1" applyFont="1" applyFill="1" applyBorder="1"/>
    <xf numFmtId="0" fontId="4" fillId="0" borderId="28" xfId="0" applyFont="1" applyFill="1" applyBorder="1" applyAlignment="1">
      <alignment horizontal="center" wrapText="1"/>
    </xf>
    <xf numFmtId="0" fontId="0" fillId="0" borderId="42" xfId="0" applyFill="1" applyBorder="1"/>
    <xf numFmtId="0" fontId="9" fillId="0" borderId="26" xfId="0" applyFont="1" applyFill="1" applyBorder="1" applyAlignment="1">
      <alignment horizontal="center" wrapText="1"/>
    </xf>
    <xf numFmtId="164" fontId="4" fillId="0" borderId="3" xfId="0" applyNumberFormat="1" applyFont="1" applyFill="1" applyBorder="1"/>
    <xf numFmtId="164" fontId="4" fillId="0" borderId="27" xfId="0" applyNumberFormat="1" applyFont="1" applyFill="1" applyBorder="1"/>
    <xf numFmtId="0" fontId="4" fillId="0" borderId="26" xfId="0" applyFont="1" applyFill="1" applyBorder="1" applyAlignment="1">
      <alignment horizontal="center" wrapText="1"/>
    </xf>
    <xf numFmtId="0" fontId="4" fillId="0" borderId="31" xfId="0" applyFont="1" applyFill="1" applyBorder="1" applyAlignment="1">
      <alignment horizontal="center" wrapText="1"/>
    </xf>
    <xf numFmtId="164" fontId="4" fillId="0" borderId="22" xfId="0" applyNumberFormat="1" applyFont="1" applyFill="1" applyBorder="1"/>
    <xf numFmtId="164" fontId="4" fillId="0" borderId="20" xfId="0" applyNumberFormat="1" applyFont="1" applyFill="1" applyBorder="1"/>
    <xf numFmtId="164" fontId="4" fillId="0" borderId="13" xfId="0" applyNumberFormat="1" applyFont="1" applyFill="1" applyBorder="1"/>
    <xf numFmtId="0" fontId="9" fillId="0" borderId="28" xfId="0" applyFont="1" applyFill="1" applyBorder="1"/>
    <xf numFmtId="0" fontId="4" fillId="0" borderId="4" xfId="0" applyFont="1" applyFill="1" applyBorder="1"/>
    <xf numFmtId="0" fontId="0" fillId="0" borderId="34" xfId="0" applyFill="1" applyBorder="1"/>
    <xf numFmtId="0" fontId="4" fillId="0" borderId="21" xfId="0" applyFont="1" applyFill="1" applyBorder="1"/>
    <xf numFmtId="164" fontId="4" fillId="0" borderId="4" xfId="0" applyNumberFormat="1" applyFont="1" applyFill="1" applyBorder="1"/>
    <xf numFmtId="164" fontId="4" fillId="0" borderId="16" xfId="0" applyNumberFormat="1" applyFont="1" applyFill="1" applyBorder="1"/>
    <xf numFmtId="0" fontId="13" fillId="0" borderId="0" xfId="0" applyFont="1" applyFill="1"/>
    <xf numFmtId="0" fontId="0" fillId="0" borderId="34" xfId="0" applyFill="1" applyBorder="1" applyAlignment="1">
      <alignment horizontal="center" vertical="center"/>
    </xf>
    <xf numFmtId="164" fontId="4" fillId="0" borderId="46" xfId="0" applyNumberFormat="1" applyFont="1" applyFill="1" applyBorder="1"/>
    <xf numFmtId="164" fontId="4" fillId="0" borderId="47" xfId="0" applyNumberFormat="1" applyFont="1" applyFill="1" applyBorder="1"/>
    <xf numFmtId="0" fontId="4" fillId="0" borderId="15" xfId="0" applyFont="1" applyFill="1" applyBorder="1"/>
    <xf numFmtId="164" fontId="3" fillId="0" borderId="40" xfId="0" applyNumberFormat="1" applyFont="1" applyFill="1" applyBorder="1"/>
    <xf numFmtId="0" fontId="0" fillId="0" borderId="48" xfId="0" applyBorder="1"/>
    <xf numFmtId="0" fontId="0" fillId="0" borderId="41" xfId="0" applyBorder="1" applyAlignment="1">
      <alignment wrapText="1"/>
    </xf>
    <xf numFmtId="2" fontId="0" fillId="0" borderId="19" xfId="0" applyNumberFormat="1" applyFill="1" applyBorder="1"/>
    <xf numFmtId="2" fontId="0" fillId="0" borderId="8" xfId="0" applyNumberFormat="1" applyFill="1" applyBorder="1"/>
    <xf numFmtId="2" fontId="0" fillId="0" borderId="30" xfId="0" applyNumberFormat="1" applyBorder="1"/>
    <xf numFmtId="2" fontId="0" fillId="2" borderId="49" xfId="0" applyNumberFormat="1" applyFill="1" applyBorder="1"/>
    <xf numFmtId="2" fontId="0" fillId="0" borderId="50" xfId="0" applyNumberFormat="1" applyFill="1" applyBorder="1"/>
    <xf numFmtId="2" fontId="0" fillId="0" borderId="47" xfId="0" applyNumberFormat="1" applyFill="1" applyBorder="1"/>
    <xf numFmtId="0" fontId="0" fillId="0" borderId="15" xfId="0" applyBorder="1" applyAlignment="1">
      <alignment wrapText="1"/>
    </xf>
    <xf numFmtId="2" fontId="0" fillId="2" borderId="11" xfId="0" applyNumberFormat="1" applyFill="1" applyBorder="1"/>
    <xf numFmtId="2" fontId="0" fillId="2" borderId="12" xfId="0" applyNumberFormat="1" applyFill="1" applyBorder="1"/>
    <xf numFmtId="0" fontId="1" fillId="0" borderId="32" xfId="0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1" fillId="0" borderId="36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55"/>
  <sheetViews>
    <sheetView tabSelected="1" topLeftCell="A38" zoomScaleNormal="100" workbookViewId="0">
      <selection activeCell="J48" sqref="J48"/>
    </sheetView>
  </sheetViews>
  <sheetFormatPr defaultRowHeight="12.75"/>
  <cols>
    <col min="1" max="1" width="1.28515625" customWidth="1"/>
    <col min="2" max="2" width="43.5703125" customWidth="1"/>
    <col min="3" max="3" width="6.5703125" customWidth="1"/>
    <col min="5" max="5" width="8.42578125" customWidth="1"/>
    <col min="6" max="6" width="8.5703125" customWidth="1"/>
    <col min="7" max="7" width="15.140625" customWidth="1"/>
    <col min="8" max="8" width="13.7109375" customWidth="1"/>
    <col min="9" max="9" width="15" customWidth="1"/>
    <col min="10" max="10" width="14" customWidth="1"/>
  </cols>
  <sheetData>
    <row r="1" spans="2:10" ht="6" customHeight="1" thickBot="1">
      <c r="B1" s="35"/>
    </row>
    <row r="2" spans="2:10" ht="30" customHeight="1">
      <c r="B2" s="137" t="s">
        <v>19</v>
      </c>
      <c r="C2" s="138"/>
      <c r="D2" s="138"/>
      <c r="E2" s="138"/>
      <c r="F2" s="138"/>
      <c r="G2" s="139"/>
      <c r="H2" s="1"/>
      <c r="I2" s="1"/>
      <c r="J2" s="1"/>
    </row>
    <row r="3" spans="2:10" ht="12" customHeight="1" thickBot="1">
      <c r="B3" s="140"/>
      <c r="C3" s="141"/>
      <c r="D3" s="141"/>
      <c r="E3" s="141"/>
      <c r="F3" s="141"/>
      <c r="G3" s="142"/>
    </row>
    <row r="4" spans="2:10" ht="12.75" customHeight="1">
      <c r="B4" s="131" t="s">
        <v>55</v>
      </c>
      <c r="C4" s="132"/>
      <c r="D4" s="132"/>
      <c r="E4" s="132"/>
      <c r="F4" s="132"/>
      <c r="G4" s="133"/>
    </row>
    <row r="5" spans="2:10" ht="21" customHeight="1" thickBot="1">
      <c r="B5" s="134"/>
      <c r="C5" s="135"/>
      <c r="D5" s="135"/>
      <c r="E5" s="135"/>
      <c r="F5" s="135"/>
      <c r="G5" s="136"/>
    </row>
    <row r="6" spans="2:10" ht="13.5" thickBot="1"/>
    <row r="7" spans="2:10" ht="26.25" thickBot="1">
      <c r="B7" s="36" t="s">
        <v>1</v>
      </c>
      <c r="C7" s="67" t="s">
        <v>4</v>
      </c>
      <c r="D7" s="67" t="s">
        <v>5</v>
      </c>
      <c r="E7" s="36" t="s">
        <v>0</v>
      </c>
      <c r="F7" s="37" t="s">
        <v>6</v>
      </c>
      <c r="G7" s="38" t="s">
        <v>3</v>
      </c>
      <c r="H7" s="85" t="s">
        <v>50</v>
      </c>
    </row>
    <row r="8" spans="2:10">
      <c r="B8" s="98" t="s">
        <v>44</v>
      </c>
      <c r="C8" s="68">
        <v>1</v>
      </c>
      <c r="D8" s="68">
        <v>138</v>
      </c>
      <c r="E8" s="45">
        <f t="shared" ref="E8:E13" si="0">C8*D8</f>
        <v>138</v>
      </c>
      <c r="F8" s="48">
        <v>17.5</v>
      </c>
      <c r="G8" s="49">
        <f t="shared" ref="G8:G13" si="1">E8*F8</f>
        <v>2415</v>
      </c>
      <c r="H8" s="99"/>
    </row>
    <row r="9" spans="2:10">
      <c r="B9" s="100" t="s">
        <v>27</v>
      </c>
      <c r="C9" s="69">
        <v>1</v>
      </c>
      <c r="D9" s="69">
        <v>138</v>
      </c>
      <c r="E9" s="72">
        <f t="shared" si="0"/>
        <v>138</v>
      </c>
      <c r="F9" s="101">
        <v>17.5</v>
      </c>
      <c r="G9" s="102">
        <f t="shared" si="1"/>
        <v>2415</v>
      </c>
      <c r="H9" s="99"/>
    </row>
    <row r="10" spans="2:10">
      <c r="B10" s="103" t="s">
        <v>45</v>
      </c>
      <c r="C10" s="69">
        <v>1</v>
      </c>
      <c r="D10" s="69">
        <v>138</v>
      </c>
      <c r="E10" s="72">
        <f t="shared" si="0"/>
        <v>138</v>
      </c>
      <c r="F10" s="101">
        <v>17.5</v>
      </c>
      <c r="G10" s="102">
        <f t="shared" si="1"/>
        <v>2415</v>
      </c>
      <c r="H10" s="99"/>
    </row>
    <row r="11" spans="2:10">
      <c r="B11" s="103" t="s">
        <v>32</v>
      </c>
      <c r="C11" s="69">
        <v>1</v>
      </c>
      <c r="D11" s="69">
        <v>100</v>
      </c>
      <c r="E11" s="72">
        <f t="shared" si="0"/>
        <v>100</v>
      </c>
      <c r="F11" s="101">
        <v>17.5</v>
      </c>
      <c r="G11" s="102">
        <f t="shared" si="1"/>
        <v>1750</v>
      </c>
      <c r="H11" s="99"/>
    </row>
    <row r="12" spans="2:10">
      <c r="B12" s="104" t="s">
        <v>33</v>
      </c>
      <c r="C12" s="73">
        <v>1</v>
      </c>
      <c r="D12" s="73">
        <v>40</v>
      </c>
      <c r="E12" s="72">
        <f t="shared" si="0"/>
        <v>40</v>
      </c>
      <c r="F12" s="101">
        <v>17.5</v>
      </c>
      <c r="G12" s="102">
        <f t="shared" si="1"/>
        <v>700</v>
      </c>
      <c r="H12" s="99"/>
    </row>
    <row r="13" spans="2:10" ht="13.5" thickBot="1">
      <c r="B13" s="40" t="s">
        <v>7</v>
      </c>
      <c r="C13" s="70">
        <v>1</v>
      </c>
      <c r="D13" s="70">
        <v>20</v>
      </c>
      <c r="E13" s="46">
        <f t="shared" si="0"/>
        <v>20</v>
      </c>
      <c r="F13" s="105">
        <v>17.5</v>
      </c>
      <c r="G13" s="106">
        <f t="shared" si="1"/>
        <v>350</v>
      </c>
      <c r="H13" s="97">
        <f>SUM(G8:G13)</f>
        <v>10045</v>
      </c>
    </row>
    <row r="14" spans="2:10" ht="5.85" customHeight="1">
      <c r="B14" s="44"/>
      <c r="C14" s="71"/>
      <c r="D14" s="71"/>
      <c r="E14" s="50"/>
      <c r="F14" s="51"/>
      <c r="G14" s="51"/>
      <c r="H14" s="1"/>
    </row>
    <row r="15" spans="2:10" ht="5.85" customHeight="1" thickBot="1">
      <c r="B15" s="58"/>
      <c r="C15" s="71"/>
      <c r="D15" s="71"/>
      <c r="E15" s="50"/>
      <c r="F15" s="51"/>
      <c r="G15" s="107"/>
      <c r="H15" s="1"/>
    </row>
    <row r="16" spans="2:10" ht="13.5" thickBot="1">
      <c r="B16" s="108" t="s">
        <v>23</v>
      </c>
      <c r="C16" s="45"/>
      <c r="D16" s="45"/>
      <c r="E16" s="109">
        <v>220</v>
      </c>
      <c r="F16" s="48">
        <v>35</v>
      </c>
      <c r="G16" s="49">
        <f>E16*F16</f>
        <v>7700</v>
      </c>
      <c r="H16" s="110"/>
    </row>
    <row r="17" spans="2:11" ht="13.5" thickBot="1">
      <c r="B17" s="111" t="s">
        <v>24</v>
      </c>
      <c r="C17" s="46"/>
      <c r="D17" s="46"/>
      <c r="E17" s="46">
        <v>390</v>
      </c>
      <c r="F17" s="112">
        <v>50</v>
      </c>
      <c r="G17" s="113">
        <f>E17*F17</f>
        <v>19500</v>
      </c>
      <c r="H17" s="97">
        <f>SUM(G16:G17)</f>
        <v>27200</v>
      </c>
    </row>
    <row r="18" spans="2:11" ht="3.95" customHeight="1" thickBot="1">
      <c r="B18" s="1"/>
      <c r="C18" s="1"/>
      <c r="D18" s="1"/>
      <c r="E18" s="1"/>
      <c r="F18" s="1"/>
      <c r="G18" s="1"/>
      <c r="H18" s="114"/>
    </row>
    <row r="19" spans="2:11" ht="13.5" thickBot="1">
      <c r="B19" s="118" t="s">
        <v>51</v>
      </c>
      <c r="C19" s="109"/>
      <c r="D19" s="109"/>
      <c r="E19" s="109"/>
      <c r="F19" s="112"/>
      <c r="G19" s="113">
        <v>11211.48</v>
      </c>
      <c r="H19" s="119">
        <f>G19</f>
        <v>11211.48</v>
      </c>
    </row>
    <row r="20" spans="2:11" ht="5.25" customHeight="1" thickBot="1">
      <c r="B20" s="50"/>
      <c r="C20" s="50"/>
      <c r="D20" s="50"/>
      <c r="E20" s="50"/>
      <c r="F20" s="51"/>
      <c r="G20" s="51"/>
      <c r="H20" s="1"/>
    </row>
    <row r="21" spans="2:11" ht="15" customHeight="1">
      <c r="B21" s="47" t="s">
        <v>8</v>
      </c>
      <c r="C21" s="45">
        <v>73</v>
      </c>
      <c r="D21" s="45">
        <v>17</v>
      </c>
      <c r="E21" s="45">
        <f t="shared" ref="E21:E39" si="2">C21*D21</f>
        <v>1241</v>
      </c>
      <c r="F21" s="48">
        <v>17.5</v>
      </c>
      <c r="G21" s="49">
        <f t="shared" ref="G21:G39" si="3">E21*F21</f>
        <v>21717.5</v>
      </c>
      <c r="H21" s="115"/>
      <c r="I21" s="31"/>
      <c r="J21" s="31"/>
      <c r="K21" s="31"/>
    </row>
    <row r="22" spans="2:11" ht="15" customHeight="1">
      <c r="B22" s="90" t="s">
        <v>52</v>
      </c>
      <c r="C22" s="91">
        <v>3</v>
      </c>
      <c r="D22" s="91">
        <v>9</v>
      </c>
      <c r="E22" s="91">
        <f t="shared" ref="E22" si="4">C22*D22</f>
        <v>27</v>
      </c>
      <c r="F22" s="116">
        <v>17.5</v>
      </c>
      <c r="G22" s="117">
        <f t="shared" ref="G22" si="5">E22*F22</f>
        <v>472.5</v>
      </c>
      <c r="H22" s="96"/>
      <c r="I22" s="31"/>
      <c r="J22" s="31"/>
      <c r="K22" s="31"/>
    </row>
    <row r="23" spans="2:11" ht="15" customHeight="1">
      <c r="B23" s="52" t="s">
        <v>28</v>
      </c>
      <c r="C23" s="72">
        <v>18</v>
      </c>
      <c r="D23" s="72">
        <v>3</v>
      </c>
      <c r="E23" s="72">
        <f t="shared" si="2"/>
        <v>54</v>
      </c>
      <c r="F23" s="101">
        <v>17.5</v>
      </c>
      <c r="G23" s="102">
        <f t="shared" si="3"/>
        <v>945</v>
      </c>
      <c r="H23" s="96"/>
    </row>
    <row r="24" spans="2:11" ht="15" customHeight="1">
      <c r="B24" s="52" t="s">
        <v>29</v>
      </c>
      <c r="C24" s="72">
        <v>12</v>
      </c>
      <c r="D24" s="72">
        <v>3</v>
      </c>
      <c r="E24" s="72">
        <f>C24*D24</f>
        <v>36</v>
      </c>
      <c r="F24" s="101">
        <v>17.5</v>
      </c>
      <c r="G24" s="102">
        <f>E24*F24</f>
        <v>630</v>
      </c>
      <c r="H24" s="96"/>
    </row>
    <row r="25" spans="2:11" ht="15" customHeight="1">
      <c r="B25" s="52" t="s">
        <v>9</v>
      </c>
      <c r="C25" s="72">
        <v>14</v>
      </c>
      <c r="D25" s="72">
        <v>8</v>
      </c>
      <c r="E25" s="72">
        <f t="shared" si="2"/>
        <v>112</v>
      </c>
      <c r="F25" s="101">
        <v>17.5</v>
      </c>
      <c r="G25" s="102">
        <f t="shared" si="3"/>
        <v>1960</v>
      </c>
      <c r="H25" s="96"/>
    </row>
    <row r="26" spans="2:11" ht="15" customHeight="1">
      <c r="B26" s="52" t="s">
        <v>10</v>
      </c>
      <c r="C26" s="72">
        <v>24</v>
      </c>
      <c r="D26" s="72">
        <v>7</v>
      </c>
      <c r="E26" s="72">
        <f t="shared" si="2"/>
        <v>168</v>
      </c>
      <c r="F26" s="101">
        <v>17.5</v>
      </c>
      <c r="G26" s="102">
        <f t="shared" si="3"/>
        <v>2940</v>
      </c>
      <c r="H26" s="96"/>
    </row>
    <row r="27" spans="2:11" ht="15" customHeight="1">
      <c r="B27" s="52" t="s">
        <v>21</v>
      </c>
      <c r="C27" s="72">
        <v>3</v>
      </c>
      <c r="D27" s="72">
        <v>13</v>
      </c>
      <c r="E27" s="72">
        <f t="shared" si="2"/>
        <v>39</v>
      </c>
      <c r="F27" s="101">
        <v>17.5</v>
      </c>
      <c r="G27" s="102">
        <f>E27*F27</f>
        <v>682.5</v>
      </c>
      <c r="H27" s="96"/>
    </row>
    <row r="28" spans="2:11" ht="15" customHeight="1">
      <c r="B28" s="52" t="s">
        <v>30</v>
      </c>
      <c r="C28" s="72">
        <v>1</v>
      </c>
      <c r="D28" s="72">
        <v>25</v>
      </c>
      <c r="E28" s="72">
        <f t="shared" si="2"/>
        <v>25</v>
      </c>
      <c r="F28" s="101">
        <v>17.5</v>
      </c>
      <c r="G28" s="102">
        <f t="shared" si="3"/>
        <v>437.5</v>
      </c>
      <c r="H28" s="96"/>
    </row>
    <row r="29" spans="2:11" ht="15" customHeight="1">
      <c r="B29" s="52" t="s">
        <v>68</v>
      </c>
      <c r="C29" s="72">
        <v>1</v>
      </c>
      <c r="D29" s="72">
        <v>30</v>
      </c>
      <c r="E29" s="72">
        <f t="shared" ref="E29" si="6">C29*D29</f>
        <v>30</v>
      </c>
      <c r="F29" s="101">
        <v>17.5</v>
      </c>
      <c r="G29" s="102">
        <f t="shared" ref="G29" si="7">E29*F29</f>
        <v>525</v>
      </c>
      <c r="H29" s="96"/>
    </row>
    <row r="30" spans="2:11" ht="15" customHeight="1">
      <c r="B30" s="52" t="s">
        <v>40</v>
      </c>
      <c r="C30" s="72">
        <v>6</v>
      </c>
      <c r="D30" s="72">
        <v>15</v>
      </c>
      <c r="E30" s="72">
        <f t="shared" si="2"/>
        <v>90</v>
      </c>
      <c r="F30" s="101">
        <v>17.5</v>
      </c>
      <c r="G30" s="102">
        <f>E30*F30</f>
        <v>1575</v>
      </c>
      <c r="H30" s="96"/>
    </row>
    <row r="31" spans="2:11" ht="15" customHeight="1">
      <c r="B31" s="52" t="s">
        <v>31</v>
      </c>
      <c r="C31" s="72">
        <v>3</v>
      </c>
      <c r="D31" s="72">
        <v>30</v>
      </c>
      <c r="E31" s="72">
        <f>C31*D31</f>
        <v>90</v>
      </c>
      <c r="F31" s="101">
        <v>17.5</v>
      </c>
      <c r="G31" s="102">
        <f>E31*F31</f>
        <v>1575</v>
      </c>
      <c r="H31" s="96"/>
    </row>
    <row r="32" spans="2:11" ht="15" customHeight="1">
      <c r="B32" s="52" t="s">
        <v>39</v>
      </c>
      <c r="C32" s="72">
        <v>1</v>
      </c>
      <c r="D32" s="72">
        <v>12</v>
      </c>
      <c r="E32" s="72">
        <f t="shared" si="2"/>
        <v>12</v>
      </c>
      <c r="F32" s="101">
        <v>17.5</v>
      </c>
      <c r="G32" s="102">
        <f t="shared" si="3"/>
        <v>210</v>
      </c>
      <c r="H32" s="96"/>
    </row>
    <row r="33" spans="2:10" ht="15" customHeight="1">
      <c r="B33" s="52" t="s">
        <v>11</v>
      </c>
      <c r="C33" s="72">
        <v>1</v>
      </c>
      <c r="D33" s="72">
        <v>15</v>
      </c>
      <c r="E33" s="6">
        <f>C33*D33</f>
        <v>15</v>
      </c>
      <c r="F33" s="7">
        <v>17.5</v>
      </c>
      <c r="G33" s="39">
        <f t="shared" si="3"/>
        <v>262.5</v>
      </c>
      <c r="H33" s="95"/>
    </row>
    <row r="34" spans="2:10" ht="15" customHeight="1">
      <c r="B34" s="52" t="s">
        <v>12</v>
      </c>
      <c r="C34" s="72">
        <v>2</v>
      </c>
      <c r="D34" s="72">
        <v>10</v>
      </c>
      <c r="E34" s="6">
        <f t="shared" si="2"/>
        <v>20</v>
      </c>
      <c r="F34" s="7">
        <v>17.5</v>
      </c>
      <c r="G34" s="39">
        <f>E34*F34</f>
        <v>350</v>
      </c>
      <c r="H34" s="95"/>
    </row>
    <row r="35" spans="2:10" ht="15" customHeight="1">
      <c r="B35" s="52" t="s">
        <v>20</v>
      </c>
      <c r="C35" s="72">
        <v>1</v>
      </c>
      <c r="D35" s="72">
        <v>30</v>
      </c>
      <c r="E35" s="6">
        <f>C35*D35</f>
        <v>30</v>
      </c>
      <c r="F35" s="7">
        <v>17.5</v>
      </c>
      <c r="G35" s="39">
        <f>E35*F35</f>
        <v>525</v>
      </c>
      <c r="H35" s="95"/>
    </row>
    <row r="36" spans="2:10" ht="15" customHeight="1">
      <c r="B36" s="52" t="s">
        <v>42</v>
      </c>
      <c r="C36" s="72">
        <v>2</v>
      </c>
      <c r="D36" s="72">
        <v>30</v>
      </c>
      <c r="E36" s="6">
        <f>C36*D36</f>
        <v>60</v>
      </c>
      <c r="F36" s="7">
        <v>17.5</v>
      </c>
      <c r="G36" s="39">
        <f t="shared" ref="G36:G38" si="8">E36*F36</f>
        <v>1050</v>
      </c>
      <c r="H36" s="95"/>
    </row>
    <row r="37" spans="2:10" ht="15" customHeight="1">
      <c r="B37" s="52" t="s">
        <v>46</v>
      </c>
      <c r="C37" s="72">
        <v>1</v>
      </c>
      <c r="D37" s="72">
        <v>25</v>
      </c>
      <c r="E37" s="6">
        <f>C37*D37</f>
        <v>25</v>
      </c>
      <c r="F37" s="7">
        <v>17.5</v>
      </c>
      <c r="G37" s="39">
        <f t="shared" si="8"/>
        <v>437.5</v>
      </c>
      <c r="H37" s="95"/>
    </row>
    <row r="38" spans="2:10" ht="15" customHeight="1">
      <c r="B38" s="52" t="s">
        <v>43</v>
      </c>
      <c r="C38" s="72">
        <v>1</v>
      </c>
      <c r="D38" s="72">
        <v>2</v>
      </c>
      <c r="E38" s="6">
        <f>C38*D38</f>
        <v>2</v>
      </c>
      <c r="F38" s="7">
        <v>17.5</v>
      </c>
      <c r="G38" s="39">
        <f t="shared" si="8"/>
        <v>35</v>
      </c>
      <c r="H38" s="95"/>
    </row>
    <row r="39" spans="2:10" ht="15" customHeight="1">
      <c r="B39" s="52" t="s">
        <v>47</v>
      </c>
      <c r="C39" s="72">
        <v>1</v>
      </c>
      <c r="D39" s="72">
        <v>6</v>
      </c>
      <c r="E39" s="6">
        <f t="shared" si="2"/>
        <v>6</v>
      </c>
      <c r="F39" s="7">
        <v>17.5</v>
      </c>
      <c r="G39" s="39">
        <f t="shared" si="3"/>
        <v>105</v>
      </c>
      <c r="H39" s="95"/>
    </row>
    <row r="40" spans="2:10" ht="15" customHeight="1">
      <c r="B40" s="52" t="s">
        <v>48</v>
      </c>
      <c r="C40" s="89"/>
      <c r="D40" s="89"/>
      <c r="E40" s="6">
        <v>60</v>
      </c>
      <c r="F40" s="7">
        <v>17.5</v>
      </c>
      <c r="G40" s="39">
        <f t="shared" ref="G40:G47" si="9">E40*F40</f>
        <v>1050</v>
      </c>
      <c r="H40" s="96"/>
      <c r="I40" s="1"/>
    </row>
    <row r="41" spans="2:10" ht="15" customHeight="1">
      <c r="B41" s="52" t="s">
        <v>17</v>
      </c>
      <c r="C41" s="72">
        <v>21</v>
      </c>
      <c r="D41" s="72">
        <v>6</v>
      </c>
      <c r="E41" s="6">
        <f t="shared" ref="E41:E48" si="10">C41*D41</f>
        <v>126</v>
      </c>
      <c r="F41" s="7">
        <v>17.5</v>
      </c>
      <c r="G41" s="39">
        <f t="shared" si="9"/>
        <v>2205</v>
      </c>
      <c r="H41" s="95"/>
    </row>
    <row r="42" spans="2:10" ht="15" customHeight="1">
      <c r="B42" s="52" t="s">
        <v>71</v>
      </c>
      <c r="C42" s="72">
        <v>2</v>
      </c>
      <c r="D42" s="72">
        <v>5</v>
      </c>
      <c r="E42" s="6">
        <f t="shared" ref="E42" si="11">C42*D42</f>
        <v>10</v>
      </c>
      <c r="F42" s="7">
        <v>17.5</v>
      </c>
      <c r="G42" s="39">
        <f t="shared" ref="G42" si="12">E42*F42</f>
        <v>175</v>
      </c>
      <c r="H42" s="95"/>
    </row>
    <row r="43" spans="2:10" ht="15" customHeight="1">
      <c r="B43" s="52" t="s">
        <v>53</v>
      </c>
      <c r="C43" s="72">
        <v>3</v>
      </c>
      <c r="D43" s="72">
        <v>8</v>
      </c>
      <c r="E43" s="92">
        <f t="shared" ref="E43" si="13">C43*D43</f>
        <v>24</v>
      </c>
      <c r="F43" s="93">
        <v>17.5</v>
      </c>
      <c r="G43" s="94">
        <f t="shared" ref="G43" si="14">E43*F43</f>
        <v>420</v>
      </c>
      <c r="H43" s="95"/>
    </row>
    <row r="44" spans="2:10" ht="15" customHeight="1">
      <c r="B44" s="52" t="s">
        <v>72</v>
      </c>
      <c r="C44" s="72">
        <v>3</v>
      </c>
      <c r="D44" s="72">
        <v>7</v>
      </c>
      <c r="E44" s="92">
        <f t="shared" ref="E44" si="15">C44*D44</f>
        <v>21</v>
      </c>
      <c r="F44" s="93">
        <v>17.5</v>
      </c>
      <c r="G44" s="94">
        <f t="shared" ref="G44" si="16">E44*F44</f>
        <v>367.5</v>
      </c>
      <c r="H44" s="95"/>
    </row>
    <row r="45" spans="2:10" ht="15" customHeight="1">
      <c r="B45" s="79" t="s">
        <v>69</v>
      </c>
      <c r="C45" s="74">
        <v>1</v>
      </c>
      <c r="D45" s="74">
        <v>10</v>
      </c>
      <c r="E45" s="92">
        <f t="shared" ref="E45" si="17">C45*D45</f>
        <v>10</v>
      </c>
      <c r="F45" s="93">
        <v>17.5</v>
      </c>
      <c r="G45" s="94">
        <f t="shared" ref="G45" si="18">E45*F45</f>
        <v>175</v>
      </c>
      <c r="H45" s="95"/>
    </row>
    <row r="46" spans="2:10" ht="15" customHeight="1">
      <c r="B46" s="79" t="s">
        <v>70</v>
      </c>
      <c r="C46" s="74">
        <v>1</v>
      </c>
      <c r="D46" s="74">
        <v>5</v>
      </c>
      <c r="E46" s="92">
        <f t="shared" ref="E46" si="19">C46*D46</f>
        <v>5</v>
      </c>
      <c r="F46" s="93">
        <v>17.5</v>
      </c>
      <c r="G46" s="94">
        <f t="shared" ref="G46" si="20">E46*F46</f>
        <v>87.5</v>
      </c>
      <c r="H46" s="95"/>
    </row>
    <row r="47" spans="2:10" ht="15" customHeight="1">
      <c r="B47" s="79" t="s">
        <v>49</v>
      </c>
      <c r="C47" s="74">
        <v>1</v>
      </c>
      <c r="D47" s="74">
        <v>10</v>
      </c>
      <c r="E47" s="74">
        <f t="shared" ref="E47" si="21">C47*D47</f>
        <v>10</v>
      </c>
      <c r="F47" s="80">
        <v>17.5</v>
      </c>
      <c r="G47" s="81">
        <f t="shared" si="9"/>
        <v>175</v>
      </c>
      <c r="H47" s="95"/>
    </row>
    <row r="48" spans="2:10" ht="17.25" customHeight="1" thickBot="1">
      <c r="B48" s="111" t="s">
        <v>41</v>
      </c>
      <c r="C48" s="46">
        <v>3</v>
      </c>
      <c r="D48" s="46">
        <v>10</v>
      </c>
      <c r="E48" s="41">
        <f t="shared" si="10"/>
        <v>30</v>
      </c>
      <c r="F48" s="42">
        <v>17.5</v>
      </c>
      <c r="G48" s="43">
        <f>E48*F48</f>
        <v>525</v>
      </c>
      <c r="H48" s="97">
        <f>SUM(G21:G48)</f>
        <v>41615</v>
      </c>
      <c r="J48" s="83"/>
    </row>
    <row r="49" spans="2:10" ht="19.5" customHeight="1" thickBot="1">
      <c r="B49" s="55" t="s">
        <v>14</v>
      </c>
      <c r="C49" s="56"/>
      <c r="D49" s="56"/>
      <c r="E49" s="56"/>
      <c r="F49" s="56"/>
      <c r="G49" s="84">
        <f>SUM(G8:G48)</f>
        <v>90071.48</v>
      </c>
      <c r="H49" s="83"/>
    </row>
    <row r="50" spans="2:10" ht="9.1999999999999993" customHeight="1">
      <c r="B50" s="53"/>
      <c r="C50" s="53"/>
      <c r="D50" s="53"/>
      <c r="E50" s="53"/>
      <c r="F50" s="53"/>
      <c r="G50" s="54"/>
    </row>
    <row r="51" spans="2:10" ht="26.25" customHeight="1" thickBot="1">
      <c r="B51" s="66" t="s">
        <v>25</v>
      </c>
      <c r="C51" s="20"/>
      <c r="D51" s="20"/>
      <c r="E51" s="20">
        <f>SUM(E8:E50)</f>
        <v>3562</v>
      </c>
      <c r="F51" s="20"/>
      <c r="G51" s="59">
        <v>90071.48</v>
      </c>
    </row>
    <row r="52" spans="2:10" ht="13.5" thickBot="1">
      <c r="B52" s="21"/>
      <c r="C52" s="8"/>
      <c r="D52" s="8"/>
      <c r="E52" s="8"/>
      <c r="F52" s="8"/>
      <c r="G52" s="22"/>
    </row>
    <row r="53" spans="2:10">
      <c r="B53" s="78"/>
      <c r="C53" s="1"/>
      <c r="D53" s="1"/>
      <c r="E53" s="1"/>
      <c r="J53" s="32"/>
    </row>
    <row r="54" spans="2:10">
      <c r="B54" s="31"/>
      <c r="F54" t="s">
        <v>36</v>
      </c>
      <c r="I54" s="86" t="s">
        <v>38</v>
      </c>
    </row>
    <row r="55" spans="2:10">
      <c r="B55" t="s">
        <v>54</v>
      </c>
      <c r="F55" t="s">
        <v>37</v>
      </c>
      <c r="I55" s="87">
        <f>G49-G51</f>
        <v>0</v>
      </c>
    </row>
  </sheetData>
  <mergeCells count="2">
    <mergeCell ref="B4:G5"/>
    <mergeCell ref="B2:G3"/>
  </mergeCells>
  <phoneticPr fontId="4" type="noConversion"/>
  <pageMargins left="0.15748031496062992" right="0.15748031496062992" top="0.70866141732283472" bottom="0.74803149606299213" header="0.51181102362204722" footer="0.51181102362204722"/>
  <pageSetup paperSize="9" scale="83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workbookViewId="0">
      <selection activeCell="D21" sqref="D21"/>
    </sheetView>
  </sheetViews>
  <sheetFormatPr defaultRowHeight="12.75"/>
  <cols>
    <col min="1" max="1" width="54.7109375" customWidth="1"/>
    <col min="3" max="3" width="13.85546875" customWidth="1"/>
    <col min="4" max="4" width="14.140625" customWidth="1"/>
    <col min="6" max="6" width="12.85546875" customWidth="1"/>
  </cols>
  <sheetData>
    <row r="1" spans="1:6">
      <c r="A1" s="34"/>
    </row>
    <row r="2" spans="1:6" ht="15">
      <c r="A2" s="146" t="s">
        <v>19</v>
      </c>
      <c r="B2" s="146"/>
      <c r="C2" s="146"/>
      <c r="D2" s="146"/>
      <c r="E2" s="146"/>
      <c r="F2" s="33"/>
    </row>
    <row r="3" spans="1:6" ht="15">
      <c r="A3" s="146"/>
      <c r="B3" s="146"/>
      <c r="C3" s="146"/>
      <c r="D3" s="146"/>
      <c r="E3" s="146"/>
      <c r="F3" s="33"/>
    </row>
    <row r="4" spans="1:6" ht="15">
      <c r="A4" s="57"/>
      <c r="B4" s="57"/>
      <c r="C4" s="57"/>
      <c r="D4" s="57"/>
      <c r="E4" s="57"/>
      <c r="F4" s="33"/>
    </row>
    <row r="5" spans="1:6" ht="13.5" thickBot="1"/>
    <row r="6" spans="1:6" ht="24.75" customHeight="1" thickBot="1">
      <c r="A6" s="143" t="s">
        <v>57</v>
      </c>
      <c r="B6" s="144"/>
      <c r="C6" s="144"/>
      <c r="D6" s="145"/>
      <c r="E6" s="2"/>
      <c r="F6" s="2"/>
    </row>
    <row r="7" spans="1:6" ht="24.75" customHeight="1">
      <c r="A7" s="64"/>
      <c r="B7" s="65"/>
      <c r="C7" s="65"/>
      <c r="D7" s="65"/>
      <c r="E7" s="2"/>
      <c r="F7" s="2"/>
    </row>
    <row r="8" spans="1:6" ht="13.5" thickBot="1"/>
    <row r="9" spans="1:6" ht="54" customHeight="1" thickBot="1">
      <c r="A9" s="9" t="s">
        <v>2</v>
      </c>
      <c r="B9" s="13" t="s">
        <v>13</v>
      </c>
      <c r="C9" s="14" t="s">
        <v>15</v>
      </c>
      <c r="D9" s="15" t="s">
        <v>16</v>
      </c>
      <c r="E9" s="3"/>
      <c r="F9" s="3"/>
    </row>
    <row r="10" spans="1:6" ht="30" customHeight="1" thickBot="1">
      <c r="A10" s="82" t="s">
        <v>58</v>
      </c>
      <c r="B10" s="8">
        <v>1</v>
      </c>
      <c r="C10" s="125">
        <v>1407.16</v>
      </c>
      <c r="D10" s="60">
        <f>C10</f>
        <v>1407.16</v>
      </c>
      <c r="F10" t="s">
        <v>59</v>
      </c>
    </row>
    <row r="11" spans="1:6" ht="6.75" customHeight="1" thickBot="1">
      <c r="A11" s="23"/>
      <c r="B11" s="24"/>
      <c r="C11" s="17"/>
      <c r="D11" s="124"/>
    </row>
    <row r="12" spans="1:6" ht="30" customHeight="1" thickBot="1">
      <c r="A12" s="82" t="s">
        <v>60</v>
      </c>
      <c r="B12" s="8">
        <v>1</v>
      </c>
      <c r="C12" s="125">
        <v>1407.16</v>
      </c>
      <c r="D12" s="60">
        <f t="shared" ref="D12:D18" si="0">C12</f>
        <v>1407.16</v>
      </c>
      <c r="F12" t="s">
        <v>34</v>
      </c>
    </row>
    <row r="13" spans="1:6" ht="6.75" customHeight="1" thickBot="1">
      <c r="A13" s="16"/>
      <c r="B13" s="11"/>
      <c r="C13" s="126"/>
      <c r="D13" s="127"/>
    </row>
    <row r="14" spans="1:6" ht="31.5" customHeight="1" thickBot="1">
      <c r="A14" s="128" t="s">
        <v>61</v>
      </c>
      <c r="B14" s="8">
        <v>1</v>
      </c>
      <c r="C14" s="125">
        <v>1407.16</v>
      </c>
      <c r="D14" s="60">
        <f t="shared" si="0"/>
        <v>1407.16</v>
      </c>
      <c r="F14" t="s">
        <v>62</v>
      </c>
    </row>
    <row r="15" spans="1:6" ht="6" customHeight="1" thickBot="1">
      <c r="A15" s="128"/>
      <c r="B15" s="8"/>
      <c r="C15" s="129"/>
      <c r="D15" s="130"/>
    </row>
    <row r="16" spans="1:6" ht="30" customHeight="1" thickBot="1">
      <c r="A16" s="82" t="s">
        <v>63</v>
      </c>
      <c r="B16" s="8">
        <v>1</v>
      </c>
      <c r="C16" s="26">
        <v>1407.16</v>
      </c>
      <c r="D16" s="25">
        <f t="shared" si="0"/>
        <v>1407.16</v>
      </c>
      <c r="F16" t="s">
        <v>35</v>
      </c>
    </row>
    <row r="17" spans="1:8" ht="6.75" customHeight="1" thickBot="1">
      <c r="A17" s="18"/>
      <c r="B17" s="19"/>
      <c r="C17" s="122"/>
      <c r="D17" s="123"/>
    </row>
    <row r="18" spans="1:8" ht="30" customHeight="1" thickBot="1">
      <c r="A18" s="82" t="s">
        <v>66</v>
      </c>
      <c r="B18" s="4">
        <v>1</v>
      </c>
      <c r="C18" s="26">
        <v>1407.16</v>
      </c>
      <c r="D18" s="25">
        <f t="shared" si="0"/>
        <v>1407.16</v>
      </c>
      <c r="F18" t="s">
        <v>64</v>
      </c>
    </row>
    <row r="19" spans="1:8" ht="6.75" customHeight="1" thickBot="1">
      <c r="A19" s="23"/>
      <c r="B19" s="24"/>
      <c r="C19" s="122"/>
      <c r="D19" s="123"/>
    </row>
    <row r="20" spans="1:8" ht="30" customHeight="1" thickBot="1">
      <c r="A20" s="121" t="s">
        <v>67</v>
      </c>
      <c r="B20" s="120">
        <v>1</v>
      </c>
      <c r="C20" s="26">
        <v>1407.16</v>
      </c>
      <c r="D20" s="25">
        <f>C20+0.02</f>
        <v>1407.18</v>
      </c>
      <c r="F20" s="75" t="s">
        <v>65</v>
      </c>
    </row>
    <row r="21" spans="1:8" ht="7.5" customHeight="1">
      <c r="A21" s="63"/>
      <c r="B21" s="24"/>
      <c r="C21" s="61"/>
      <c r="D21" s="62"/>
    </row>
    <row r="22" spans="1:8" ht="30" customHeight="1" thickBot="1">
      <c r="A22" s="10" t="s">
        <v>14</v>
      </c>
      <c r="B22" s="11"/>
      <c r="C22" s="12"/>
      <c r="D22" s="5">
        <f>SUM(D10:D21)</f>
        <v>8442.98</v>
      </c>
      <c r="H22" s="76"/>
    </row>
    <row r="24" spans="1:8" ht="26.25" customHeight="1" thickBot="1">
      <c r="A24" s="28" t="s">
        <v>26</v>
      </c>
      <c r="B24" s="29"/>
      <c r="C24" s="30"/>
      <c r="D24" s="27">
        <v>8442.98</v>
      </c>
    </row>
    <row r="25" spans="1:8">
      <c r="D25" s="75"/>
      <c r="F25" s="77" t="s">
        <v>18</v>
      </c>
      <c r="G25" s="88">
        <f>D24-D22</f>
        <v>0</v>
      </c>
    </row>
    <row r="26" spans="1:8">
      <c r="A26" s="75" t="s">
        <v>56</v>
      </c>
      <c r="D26" t="s">
        <v>22</v>
      </c>
    </row>
    <row r="27" spans="1:8">
      <c r="C27" t="s">
        <v>36</v>
      </c>
    </row>
    <row r="28" spans="1:8">
      <c r="C28" t="s">
        <v>37</v>
      </c>
    </row>
  </sheetData>
  <mergeCells count="2">
    <mergeCell ref="A6:D6"/>
    <mergeCell ref="A2:E3"/>
  </mergeCells>
  <phoneticPr fontId="4" type="noConversion"/>
  <pageMargins left="0.31496062992125984" right="0.19685039370078741" top="0.98425196850393704" bottom="0.98425196850393704" header="0.51181102362204722" footer="0.51181102362204722"/>
  <pageSetup paperSize="9" scale="8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FIS 17-18 - al 20-12-2017</vt:lpstr>
      <vt:lpstr>FUNZ.STRUM.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I.P.S.I.A. "E. MATTEI" LATINA</dc:creator>
  <cp:lastModifiedBy>Viviana Bombonati</cp:lastModifiedBy>
  <cp:lastPrinted>2018-03-07T12:09:30Z</cp:lastPrinted>
  <dcterms:created xsi:type="dcterms:W3CDTF">2005-11-29T07:51:12Z</dcterms:created>
  <dcterms:modified xsi:type="dcterms:W3CDTF">2018-03-07T14:35:23Z</dcterms:modified>
</cp:coreProperties>
</file>